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30" windowWidth="15255" windowHeight="8160" activeTab="2"/>
  </bookViews>
  <sheets>
    <sheet name="actual" sheetId="1" r:id="rId1"/>
    <sheet name="actualx" sheetId="2" r:id="rId2"/>
    <sheet name="proposed" sheetId="3" r:id="rId3"/>
  </sheets>
  <calcPr calcId="125725"/>
</workbook>
</file>

<file path=xl/calcChain.xml><?xml version="1.0" encoding="utf-8"?>
<calcChain xmlns="http://schemas.openxmlformats.org/spreadsheetml/2006/main">
  <c r="H14" i="3"/>
  <c r="H3"/>
  <c r="H4"/>
  <c r="H5"/>
  <c r="H6"/>
  <c r="H7"/>
  <c r="H2"/>
  <c r="G3"/>
  <c r="G4"/>
  <c r="G5"/>
  <c r="G6"/>
  <c r="G7"/>
  <c r="G2"/>
  <c r="F8"/>
  <c r="F3"/>
  <c r="F4"/>
  <c r="F5"/>
  <c r="F6"/>
  <c r="F7"/>
  <c r="F2"/>
  <c r="E10"/>
  <c r="E11"/>
  <c r="E12"/>
  <c r="E8"/>
  <c r="E3"/>
  <c r="E4"/>
  <c r="E5"/>
  <c r="E6"/>
  <c r="E7"/>
  <c r="E2"/>
  <c r="D3"/>
  <c r="D4"/>
  <c r="D5"/>
  <c r="D6"/>
  <c r="D7"/>
  <c r="D2"/>
  <c r="C3"/>
  <c r="C4"/>
  <c r="C5"/>
  <c r="C6"/>
  <c r="C7"/>
  <c r="C8"/>
  <c r="C2"/>
  <c r="B12"/>
  <c r="B11"/>
  <c r="B10"/>
  <c r="B8"/>
  <c r="D12"/>
  <c r="C12" i="2"/>
  <c r="D12"/>
  <c r="E12"/>
  <c r="B12"/>
  <c r="C11"/>
  <c r="D11"/>
  <c r="E11"/>
  <c r="B11"/>
  <c r="C10"/>
  <c r="D10"/>
  <c r="E10"/>
  <c r="B10"/>
  <c r="C8"/>
  <c r="D8"/>
  <c r="E8"/>
  <c r="B8"/>
  <c r="E7"/>
  <c r="D7"/>
  <c r="C7"/>
  <c r="D6"/>
  <c r="C6"/>
  <c r="E6" s="1"/>
  <c r="D5"/>
  <c r="C5"/>
  <c r="E5" s="1"/>
  <c r="E4"/>
  <c r="D4"/>
  <c r="C4"/>
  <c r="E3"/>
  <c r="D3"/>
  <c r="C3"/>
  <c r="D2"/>
  <c r="C2"/>
  <c r="E2" s="1"/>
  <c r="B8" i="1"/>
  <c r="C8"/>
  <c r="D8"/>
  <c r="C3"/>
  <c r="E3" s="1"/>
  <c r="D3"/>
  <c r="C4"/>
  <c r="D4"/>
  <c r="E4" s="1"/>
  <c r="C5"/>
  <c r="E5" s="1"/>
  <c r="D5"/>
  <c r="C6"/>
  <c r="E6" s="1"/>
  <c r="D6"/>
  <c r="C7"/>
  <c r="D7"/>
  <c r="E2"/>
  <c r="D2"/>
  <c r="C2"/>
  <c r="H10" i="3" l="1"/>
  <c r="H8"/>
  <c r="D10"/>
  <c r="D11"/>
  <c r="C12"/>
  <c r="D8"/>
  <c r="C10"/>
  <c r="C11"/>
  <c r="E8" i="1"/>
  <c r="H15" i="3" s="1"/>
  <c r="H16" s="1"/>
  <c r="E7" i="1"/>
  <c r="H12" i="3" l="1"/>
  <c r="H11"/>
</calcChain>
</file>

<file path=xl/sharedStrings.xml><?xml version="1.0" encoding="utf-8"?>
<sst xmlns="http://schemas.openxmlformats.org/spreadsheetml/2006/main" count="48" uniqueCount="21">
  <si>
    <t>Salesperson</t>
  </si>
  <si>
    <t>Tracey</t>
  </si>
  <si>
    <t>Ted</t>
  </si>
  <si>
    <t>Thomas</t>
  </si>
  <si>
    <t>Terri</t>
  </si>
  <si>
    <t>Tim</t>
  </si>
  <si>
    <t>Thelma</t>
  </si>
  <si>
    <t>Sales</t>
  </si>
  <si>
    <t>Fixed</t>
  </si>
  <si>
    <t>Commission</t>
  </si>
  <si>
    <t>Salary</t>
  </si>
  <si>
    <t>Total</t>
  </si>
  <si>
    <t>Max</t>
  </si>
  <si>
    <t>Min</t>
  </si>
  <si>
    <t>Average</t>
  </si>
  <si>
    <t>Bonus</t>
  </si>
  <si>
    <t>Incentive Bonus</t>
  </si>
  <si>
    <t>indicator</t>
  </si>
  <si>
    <t>New scheme total</t>
  </si>
  <si>
    <t>Old scheme total</t>
  </si>
  <si>
    <t>difference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</si>
</sst>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2" fontId="0" fillId="0" borderId="0" xfId="0" applyNumberFormat="1"/>
    <xf numFmtId="10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barChart>
        <c:barDir val="col"/>
        <c:grouping val="clustered"/>
        <c:ser>
          <c:idx val="0"/>
          <c:order val="0"/>
          <c:tx>
            <c:strRef>
              <c:f>actual!$B$1</c:f>
              <c:strCache>
                <c:ptCount val="1"/>
                <c:pt idx="0">
                  <c:v>Sales</c:v>
                </c:pt>
              </c:strCache>
            </c:strRef>
          </c:tx>
          <c:cat>
            <c:strRef>
              <c:f>actual!$A$2:$A$7</c:f>
              <c:strCache>
                <c:ptCount val="6"/>
                <c:pt idx="0">
                  <c:v>Tracey</c:v>
                </c:pt>
                <c:pt idx="1">
                  <c:v>Ted</c:v>
                </c:pt>
                <c:pt idx="2">
                  <c:v>Thomas</c:v>
                </c:pt>
                <c:pt idx="3">
                  <c:v>Terri</c:v>
                </c:pt>
                <c:pt idx="4">
                  <c:v>Tim</c:v>
                </c:pt>
                <c:pt idx="5">
                  <c:v>Thelma</c:v>
                </c:pt>
              </c:strCache>
            </c:strRef>
          </c:cat>
          <c:val>
            <c:numRef>
              <c:f>actual!$B$2:$B$7</c:f>
              <c:numCache>
                <c:formatCode>General</c:formatCode>
                <c:ptCount val="6"/>
                <c:pt idx="0">
                  <c:v>240000</c:v>
                </c:pt>
                <c:pt idx="1">
                  <c:v>190000</c:v>
                </c:pt>
                <c:pt idx="2">
                  <c:v>100000</c:v>
                </c:pt>
                <c:pt idx="3">
                  <c:v>150000</c:v>
                </c:pt>
                <c:pt idx="4">
                  <c:v>125000</c:v>
                </c:pt>
                <c:pt idx="5">
                  <c:v>250000</c:v>
                </c:pt>
              </c:numCache>
            </c:numRef>
          </c:val>
        </c:ser>
        <c:ser>
          <c:idx val="1"/>
          <c:order val="1"/>
          <c:tx>
            <c:strRef>
              <c:f>actual!$C$1</c:f>
              <c:strCache>
                <c:ptCount val="1"/>
                <c:pt idx="0">
                  <c:v>Fixed</c:v>
                </c:pt>
              </c:strCache>
            </c:strRef>
          </c:tx>
          <c:cat>
            <c:strRef>
              <c:f>actual!$A$2:$A$7</c:f>
              <c:strCache>
                <c:ptCount val="6"/>
                <c:pt idx="0">
                  <c:v>Tracey</c:v>
                </c:pt>
                <c:pt idx="1">
                  <c:v>Ted</c:v>
                </c:pt>
                <c:pt idx="2">
                  <c:v>Thomas</c:v>
                </c:pt>
                <c:pt idx="3">
                  <c:v>Terri</c:v>
                </c:pt>
                <c:pt idx="4">
                  <c:v>Tim</c:v>
                </c:pt>
                <c:pt idx="5">
                  <c:v>Thelma</c:v>
                </c:pt>
              </c:strCache>
            </c:strRef>
          </c:cat>
          <c:val>
            <c:numRef>
              <c:f>actual!$C$2:$C$7</c:f>
              <c:numCache>
                <c:formatCode>General</c:formatCode>
                <c:ptCount val="6"/>
                <c:pt idx="0">
                  <c:v>1000</c:v>
                </c:pt>
                <c:pt idx="1">
                  <c:v>1000</c:v>
                </c:pt>
                <c:pt idx="2">
                  <c:v>1000</c:v>
                </c:pt>
                <c:pt idx="3">
                  <c:v>1000</c:v>
                </c:pt>
                <c:pt idx="4">
                  <c:v>1000</c:v>
                </c:pt>
                <c:pt idx="5">
                  <c:v>1000</c:v>
                </c:pt>
              </c:numCache>
            </c:numRef>
          </c:val>
        </c:ser>
        <c:ser>
          <c:idx val="2"/>
          <c:order val="2"/>
          <c:tx>
            <c:strRef>
              <c:f>actual!$D$1</c:f>
              <c:strCache>
                <c:ptCount val="1"/>
                <c:pt idx="0">
                  <c:v>Commission</c:v>
                </c:pt>
              </c:strCache>
            </c:strRef>
          </c:tx>
          <c:cat>
            <c:strRef>
              <c:f>actual!$A$2:$A$7</c:f>
              <c:strCache>
                <c:ptCount val="6"/>
                <c:pt idx="0">
                  <c:v>Tracey</c:v>
                </c:pt>
                <c:pt idx="1">
                  <c:v>Ted</c:v>
                </c:pt>
                <c:pt idx="2">
                  <c:v>Thomas</c:v>
                </c:pt>
                <c:pt idx="3">
                  <c:v>Terri</c:v>
                </c:pt>
                <c:pt idx="4">
                  <c:v>Tim</c:v>
                </c:pt>
                <c:pt idx="5">
                  <c:v>Thelma</c:v>
                </c:pt>
              </c:strCache>
            </c:strRef>
          </c:cat>
          <c:val>
            <c:numRef>
              <c:f>actual!$D$2:$D$7</c:f>
              <c:numCache>
                <c:formatCode>General</c:formatCode>
                <c:ptCount val="6"/>
                <c:pt idx="0">
                  <c:v>2400</c:v>
                </c:pt>
                <c:pt idx="1">
                  <c:v>1900</c:v>
                </c:pt>
                <c:pt idx="2">
                  <c:v>1000</c:v>
                </c:pt>
                <c:pt idx="3">
                  <c:v>1500</c:v>
                </c:pt>
                <c:pt idx="4">
                  <c:v>1250</c:v>
                </c:pt>
                <c:pt idx="5">
                  <c:v>2500</c:v>
                </c:pt>
              </c:numCache>
            </c:numRef>
          </c:val>
        </c:ser>
        <c:ser>
          <c:idx val="3"/>
          <c:order val="3"/>
          <c:tx>
            <c:strRef>
              <c:f>actual!$E$1</c:f>
              <c:strCache>
                <c:ptCount val="1"/>
                <c:pt idx="0">
                  <c:v>Salary</c:v>
                </c:pt>
              </c:strCache>
            </c:strRef>
          </c:tx>
          <c:cat>
            <c:strRef>
              <c:f>actual!$A$2:$A$7</c:f>
              <c:strCache>
                <c:ptCount val="6"/>
                <c:pt idx="0">
                  <c:v>Tracey</c:v>
                </c:pt>
                <c:pt idx="1">
                  <c:v>Ted</c:v>
                </c:pt>
                <c:pt idx="2">
                  <c:v>Thomas</c:v>
                </c:pt>
                <c:pt idx="3">
                  <c:v>Terri</c:v>
                </c:pt>
                <c:pt idx="4">
                  <c:v>Tim</c:v>
                </c:pt>
                <c:pt idx="5">
                  <c:v>Thelma</c:v>
                </c:pt>
              </c:strCache>
            </c:strRef>
          </c:cat>
          <c:val>
            <c:numRef>
              <c:f>actual!$E$2:$E$7</c:f>
              <c:numCache>
                <c:formatCode>General</c:formatCode>
                <c:ptCount val="6"/>
                <c:pt idx="0">
                  <c:v>3400</c:v>
                </c:pt>
                <c:pt idx="1">
                  <c:v>2900</c:v>
                </c:pt>
                <c:pt idx="2">
                  <c:v>2000</c:v>
                </c:pt>
                <c:pt idx="3">
                  <c:v>2500</c:v>
                </c:pt>
                <c:pt idx="4">
                  <c:v>2250</c:v>
                </c:pt>
                <c:pt idx="5">
                  <c:v>3500</c:v>
                </c:pt>
              </c:numCache>
            </c:numRef>
          </c:val>
        </c:ser>
        <c:axId val="73001984"/>
        <c:axId val="73007872"/>
      </c:barChart>
      <c:catAx>
        <c:axId val="73001984"/>
        <c:scaling>
          <c:orientation val="minMax"/>
        </c:scaling>
        <c:axPos val="b"/>
        <c:tickLblPos val="nextTo"/>
        <c:crossAx val="73007872"/>
        <c:crosses val="autoZero"/>
        <c:auto val="1"/>
        <c:lblAlgn val="ctr"/>
        <c:lblOffset val="100"/>
      </c:catAx>
      <c:valAx>
        <c:axId val="73007872"/>
        <c:scaling>
          <c:orientation val="minMax"/>
        </c:scaling>
        <c:axPos val="l"/>
        <c:majorGridlines/>
        <c:numFmt formatCode="General" sourceLinked="1"/>
        <c:tickLblPos val="nextTo"/>
        <c:crossAx val="73001984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371475</xdr:colOff>
      <xdr:row>6</xdr:row>
      <xdr:rowOff>19050</xdr:rowOff>
    </xdr:from>
    <xdr:to>
      <xdr:col>14</xdr:col>
      <xdr:colOff>66675</xdr:colOff>
      <xdr:row>20</xdr:row>
      <xdr:rowOff>95250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1" name="Table1" displayName="Table1" ref="A1:E8" totalsRowCount="1">
  <autoFilter ref="A1:E7"/>
  <tableColumns count="5">
    <tableColumn id="1" name="Salesperson" totalsRowLabel="Total"/>
    <tableColumn id="2" name="Sales" totalsRowFunction="sum"/>
    <tableColumn id="3" name="Fixed" totalsRowFunction="sum">
      <calculatedColumnFormula>12000/12</calculatedColumnFormula>
    </tableColumn>
    <tableColumn id="4" name="Commission" totalsRowFunction="sum">
      <calculatedColumnFormula>1%*B2</calculatedColumnFormula>
    </tableColumn>
    <tableColumn id="5" name="Salary" totalsRowFunction="sum">
      <calculatedColumnFormula>C2+D2</calculatedColumnFormula>
    </tableColumn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8"/>
  <sheetViews>
    <sheetView workbookViewId="0">
      <selection sqref="A1:E7"/>
    </sheetView>
  </sheetViews>
  <sheetFormatPr defaultRowHeight="15" outlineLevelCol="1"/>
  <cols>
    <col min="1" max="1" width="13.85546875" customWidth="1"/>
    <col min="2" max="3" width="9.140625" customWidth="1" outlineLevel="1"/>
    <col min="4" max="4" width="14" customWidth="1" outlineLevel="1"/>
  </cols>
  <sheetData>
    <row r="1" spans="1:5">
      <c r="A1" t="s">
        <v>0</v>
      </c>
      <c r="B1" t="s">
        <v>7</v>
      </c>
      <c r="C1" t="s">
        <v>8</v>
      </c>
      <c r="D1" t="s">
        <v>9</v>
      </c>
      <c r="E1" t="s">
        <v>10</v>
      </c>
    </row>
    <row r="2" spans="1:5">
      <c r="A2" t="s">
        <v>1</v>
      </c>
      <c r="B2">
        <v>240000</v>
      </c>
      <c r="C2">
        <f>12000/12</f>
        <v>1000</v>
      </c>
      <c r="D2">
        <f>1%*B2</f>
        <v>2400</v>
      </c>
      <c r="E2">
        <f>C2+D2</f>
        <v>3400</v>
      </c>
    </row>
    <row r="3" spans="1:5">
      <c r="A3" t="s">
        <v>2</v>
      </c>
      <c r="B3">
        <v>190000</v>
      </c>
      <c r="C3">
        <f t="shared" ref="C3:C7" si="0">12000/12</f>
        <v>1000</v>
      </c>
      <c r="D3">
        <f t="shared" ref="D3:D7" si="1">1%*B3</f>
        <v>1900</v>
      </c>
      <c r="E3">
        <f t="shared" ref="E3:E7" si="2">C3+D3</f>
        <v>2900</v>
      </c>
    </row>
    <row r="4" spans="1:5">
      <c r="A4" t="s">
        <v>3</v>
      </c>
      <c r="B4">
        <v>100000</v>
      </c>
      <c r="C4">
        <f t="shared" si="0"/>
        <v>1000</v>
      </c>
      <c r="D4">
        <f t="shared" si="1"/>
        <v>1000</v>
      </c>
      <c r="E4">
        <f t="shared" si="2"/>
        <v>2000</v>
      </c>
    </row>
    <row r="5" spans="1:5">
      <c r="A5" t="s">
        <v>4</v>
      </c>
      <c r="B5">
        <v>150000</v>
      </c>
      <c r="C5">
        <f t="shared" si="0"/>
        <v>1000</v>
      </c>
      <c r="D5">
        <f t="shared" si="1"/>
        <v>1500</v>
      </c>
      <c r="E5">
        <f t="shared" si="2"/>
        <v>2500</v>
      </c>
    </row>
    <row r="6" spans="1:5">
      <c r="A6" t="s">
        <v>5</v>
      </c>
      <c r="B6">
        <v>125000</v>
      </c>
      <c r="C6">
        <f t="shared" si="0"/>
        <v>1000</v>
      </c>
      <c r="D6">
        <f t="shared" si="1"/>
        <v>1250</v>
      </c>
      <c r="E6">
        <f t="shared" si="2"/>
        <v>2250</v>
      </c>
    </row>
    <row r="7" spans="1:5">
      <c r="A7" t="s">
        <v>6</v>
      </c>
      <c r="B7">
        <v>250000</v>
      </c>
      <c r="C7">
        <f t="shared" si="0"/>
        <v>1000</v>
      </c>
      <c r="D7">
        <f t="shared" si="1"/>
        <v>2500</v>
      </c>
      <c r="E7">
        <f t="shared" si="2"/>
        <v>3500</v>
      </c>
    </row>
    <row r="8" spans="1:5">
      <c r="A8" t="s">
        <v>11</v>
      </c>
      <c r="B8">
        <f>SUBTOTAL(109,[Sales])</f>
        <v>1055000</v>
      </c>
      <c r="C8">
        <f>SUBTOTAL(109,[Fixed])</f>
        <v>6000</v>
      </c>
      <c r="D8">
        <f>SUBTOTAL(109,[Commission])</f>
        <v>10550</v>
      </c>
      <c r="E8">
        <f>SUBTOTAL(109,[Salary])</f>
        <v>16550</v>
      </c>
    </row>
  </sheetData>
  <pageMargins left="0.7" right="0.7" top="0.75" bottom="0.75" header="0.3" footer="0.3"/>
  <pageSetup orientation="portrait" horizontalDpi="0" verticalDpi="0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>
  <dimension ref="A1:E12"/>
  <sheetViews>
    <sheetView workbookViewId="0">
      <selection activeCell="E12" sqref="A1:E12"/>
    </sheetView>
  </sheetViews>
  <sheetFormatPr defaultRowHeight="15"/>
  <cols>
    <col min="2" max="2" width="10.5703125" bestFit="1" customWidth="1"/>
    <col min="3" max="5" width="9.28515625" bestFit="1" customWidth="1"/>
  </cols>
  <sheetData>
    <row r="1" spans="1:5">
      <c r="A1" s="1" t="s">
        <v>0</v>
      </c>
      <c r="B1" s="1" t="s">
        <v>7</v>
      </c>
      <c r="C1" s="1" t="s">
        <v>8</v>
      </c>
      <c r="D1" s="1" t="s">
        <v>9</v>
      </c>
      <c r="E1" s="1" t="s">
        <v>10</v>
      </c>
    </row>
    <row r="2" spans="1:5">
      <c r="A2" s="1" t="s">
        <v>1</v>
      </c>
      <c r="B2" s="1">
        <v>240000</v>
      </c>
      <c r="C2" s="1">
        <f>12000/12</f>
        <v>1000</v>
      </c>
      <c r="D2" s="1">
        <f>1%*B2</f>
        <v>2400</v>
      </c>
      <c r="E2" s="1">
        <f>C2+D2</f>
        <v>3400</v>
      </c>
    </row>
    <row r="3" spans="1:5">
      <c r="A3" s="1" t="s">
        <v>2</v>
      </c>
      <c r="B3" s="1">
        <v>190000</v>
      </c>
      <c r="C3" s="1">
        <f t="shared" ref="C3:C7" si="0">12000/12</f>
        <v>1000</v>
      </c>
      <c r="D3" s="1">
        <f t="shared" ref="D3:D7" si="1">1%*B3</f>
        <v>1900</v>
      </c>
      <c r="E3" s="1">
        <f t="shared" ref="E3:E7" si="2">C3+D3</f>
        <v>2900</v>
      </c>
    </row>
    <row r="4" spans="1:5">
      <c r="A4" s="1" t="s">
        <v>3</v>
      </c>
      <c r="B4" s="1">
        <v>100000</v>
      </c>
      <c r="C4" s="1">
        <f t="shared" si="0"/>
        <v>1000</v>
      </c>
      <c r="D4" s="1">
        <f t="shared" si="1"/>
        <v>1000</v>
      </c>
      <c r="E4" s="1">
        <f t="shared" si="2"/>
        <v>2000</v>
      </c>
    </row>
    <row r="5" spans="1:5">
      <c r="A5" s="1" t="s">
        <v>4</v>
      </c>
      <c r="B5" s="1">
        <v>150000</v>
      </c>
      <c r="C5" s="1">
        <f t="shared" si="0"/>
        <v>1000</v>
      </c>
      <c r="D5" s="1">
        <f t="shared" si="1"/>
        <v>1500</v>
      </c>
      <c r="E5" s="1">
        <f t="shared" si="2"/>
        <v>2500</v>
      </c>
    </row>
    <row r="6" spans="1:5">
      <c r="A6" s="1" t="s">
        <v>5</v>
      </c>
      <c r="B6" s="1">
        <v>125000</v>
      </c>
      <c r="C6" s="1">
        <f t="shared" si="0"/>
        <v>1000</v>
      </c>
      <c r="D6" s="1">
        <f t="shared" si="1"/>
        <v>1250</v>
      </c>
      <c r="E6" s="1">
        <f t="shared" si="2"/>
        <v>2250</v>
      </c>
    </row>
    <row r="7" spans="1:5">
      <c r="A7" s="1" t="s">
        <v>6</v>
      </c>
      <c r="B7" s="1">
        <v>250000</v>
      </c>
      <c r="C7" s="1">
        <f t="shared" si="0"/>
        <v>1000</v>
      </c>
      <c r="D7" s="1">
        <f t="shared" si="1"/>
        <v>2500</v>
      </c>
      <c r="E7" s="1">
        <f t="shared" si="2"/>
        <v>3500</v>
      </c>
    </row>
    <row r="8" spans="1:5">
      <c r="A8" s="1" t="s">
        <v>11</v>
      </c>
      <c r="B8" s="1">
        <f>SUM(B2:B7)</f>
        <v>1055000</v>
      </c>
      <c r="C8" s="1">
        <f t="shared" ref="C8:E8" si="3">SUM(C2:C7)</f>
        <v>6000</v>
      </c>
      <c r="D8" s="1">
        <f t="shared" si="3"/>
        <v>10550</v>
      </c>
      <c r="E8" s="1">
        <f t="shared" si="3"/>
        <v>16550</v>
      </c>
    </row>
    <row r="9" spans="1:5">
      <c r="A9" s="1"/>
      <c r="B9" s="1"/>
      <c r="C9" s="1"/>
      <c r="D9" s="1"/>
      <c r="E9" s="1"/>
    </row>
    <row r="10" spans="1:5">
      <c r="A10" s="1" t="s">
        <v>12</v>
      </c>
      <c r="B10" s="1">
        <f>MAX(B2:B7)</f>
        <v>250000</v>
      </c>
      <c r="C10" s="1">
        <f t="shared" ref="C10:E10" si="4">MAX(C2:C7)</f>
        <v>1000</v>
      </c>
      <c r="D10" s="1">
        <f t="shared" si="4"/>
        <v>2500</v>
      </c>
      <c r="E10" s="1">
        <f t="shared" si="4"/>
        <v>3500</v>
      </c>
    </row>
    <row r="11" spans="1:5">
      <c r="A11" s="1" t="s">
        <v>13</v>
      </c>
      <c r="B11" s="1">
        <f>MIN(B2:B7)</f>
        <v>100000</v>
      </c>
      <c r="C11" s="1">
        <f t="shared" ref="C11:E11" si="5">MIN(C2:C7)</f>
        <v>1000</v>
      </c>
      <c r="D11" s="1">
        <f t="shared" si="5"/>
        <v>1000</v>
      </c>
      <c r="E11" s="1">
        <f t="shared" si="5"/>
        <v>2000</v>
      </c>
    </row>
    <row r="12" spans="1:5">
      <c r="A12" s="1" t="s">
        <v>14</v>
      </c>
      <c r="B12" s="1">
        <f>AVERAGE(B2:B7)</f>
        <v>175833.33333333334</v>
      </c>
      <c r="C12" s="1">
        <f t="shared" ref="C12:E12" si="6">AVERAGE(C2:C7)</f>
        <v>1000</v>
      </c>
      <c r="D12" s="1">
        <f t="shared" si="6"/>
        <v>1758.3333333333333</v>
      </c>
      <c r="E12" s="1">
        <f t="shared" si="6"/>
        <v>2758.3333333333335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H17"/>
  <sheetViews>
    <sheetView tabSelected="1" workbookViewId="0">
      <selection activeCell="G21" sqref="G21"/>
    </sheetView>
  </sheetViews>
  <sheetFormatPr defaultRowHeight="15" outlineLevelCol="1"/>
  <cols>
    <col min="2" max="2" width="12.140625" customWidth="1"/>
    <col min="6" max="6" width="9.140625" outlineLevel="1"/>
    <col min="7" max="7" width="17.85546875" customWidth="1"/>
  </cols>
  <sheetData>
    <row r="1" spans="1:8">
      <c r="A1" s="1" t="s">
        <v>0</v>
      </c>
      <c r="B1" s="1" t="s">
        <v>7</v>
      </c>
      <c r="C1" s="1" t="s">
        <v>8</v>
      </c>
      <c r="D1" s="1" t="s">
        <v>9</v>
      </c>
      <c r="E1" s="1" t="s">
        <v>15</v>
      </c>
      <c r="F1" s="1" t="s">
        <v>17</v>
      </c>
      <c r="G1" s="1" t="s">
        <v>16</v>
      </c>
      <c r="H1" s="1" t="s">
        <v>10</v>
      </c>
    </row>
    <row r="2" spans="1:8">
      <c r="A2" s="1" t="s">
        <v>1</v>
      </c>
      <c r="B2" s="1">
        <v>240000</v>
      </c>
      <c r="C2" s="1">
        <f>12000/12-250</f>
        <v>750</v>
      </c>
      <c r="D2" s="1">
        <f>$A$14*B2</f>
        <v>2640</v>
      </c>
      <c r="E2" s="1">
        <f>IF(B2&gt;$A$15,$A$16,0)</f>
        <v>300</v>
      </c>
      <c r="F2" s="1">
        <f>IF(B2=$B$10,1,0)</f>
        <v>0</v>
      </c>
      <c r="G2" s="1">
        <f>F2*$A$17/$F$8</f>
        <v>0</v>
      </c>
      <c r="H2" s="1">
        <f>C2+D2+E2+G2</f>
        <v>3690</v>
      </c>
    </row>
    <row r="3" spans="1:8">
      <c r="A3" s="1" t="s">
        <v>2</v>
      </c>
      <c r="B3" s="1">
        <v>190000</v>
      </c>
      <c r="C3" s="1">
        <f t="shared" ref="C3:C8" si="0">12000/12-250</f>
        <v>750</v>
      </c>
      <c r="D3" s="1">
        <f t="shared" ref="D3:D7" si="1">$A$14*B3</f>
        <v>2090</v>
      </c>
      <c r="E3" s="1">
        <f t="shared" ref="E3:E7" si="2">IF(B3&gt;$A$15,$A$16,0)</f>
        <v>300</v>
      </c>
      <c r="F3" s="1">
        <f t="shared" ref="F3:F7" si="3">IF(B3=$B$10,1,0)</f>
        <v>0</v>
      </c>
      <c r="G3" s="1">
        <f t="shared" ref="G3:G7" si="4">F3*$A$17/$F$8</f>
        <v>0</v>
      </c>
      <c r="H3" s="1">
        <f t="shared" ref="H3:H7" si="5">C3+D3+E3+G3</f>
        <v>3140</v>
      </c>
    </row>
    <row r="4" spans="1:8">
      <c r="A4" s="1" t="s">
        <v>3</v>
      </c>
      <c r="B4" s="1">
        <v>100000</v>
      </c>
      <c r="C4" s="1">
        <f t="shared" si="0"/>
        <v>750</v>
      </c>
      <c r="D4" s="1">
        <f t="shared" si="1"/>
        <v>1100</v>
      </c>
      <c r="E4" s="1">
        <f t="shared" si="2"/>
        <v>0</v>
      </c>
      <c r="F4" s="1">
        <f t="shared" si="3"/>
        <v>0</v>
      </c>
      <c r="G4" s="1">
        <f t="shared" si="4"/>
        <v>0</v>
      </c>
      <c r="H4" s="1">
        <f t="shared" si="5"/>
        <v>1850</v>
      </c>
    </row>
    <row r="5" spans="1:8">
      <c r="A5" s="1" t="s">
        <v>4</v>
      </c>
      <c r="B5" s="1">
        <v>150000</v>
      </c>
      <c r="C5" s="1">
        <f t="shared" si="0"/>
        <v>750</v>
      </c>
      <c r="D5" s="1">
        <f t="shared" si="1"/>
        <v>1650</v>
      </c>
      <c r="E5" s="1">
        <f t="shared" si="2"/>
        <v>0</v>
      </c>
      <c r="F5" s="1">
        <f t="shared" si="3"/>
        <v>0</v>
      </c>
      <c r="G5" s="1">
        <f t="shared" si="4"/>
        <v>0</v>
      </c>
      <c r="H5" s="1">
        <f t="shared" si="5"/>
        <v>2400</v>
      </c>
    </row>
    <row r="6" spans="1:8">
      <c r="A6" s="1" t="s">
        <v>5</v>
      </c>
      <c r="B6" s="1">
        <v>125000</v>
      </c>
      <c r="C6" s="1">
        <f t="shared" si="0"/>
        <v>750</v>
      </c>
      <c r="D6" s="1">
        <f t="shared" si="1"/>
        <v>1375</v>
      </c>
      <c r="E6" s="1">
        <f t="shared" si="2"/>
        <v>0</v>
      </c>
      <c r="F6" s="1">
        <f t="shared" si="3"/>
        <v>0</v>
      </c>
      <c r="G6" s="1">
        <f t="shared" si="4"/>
        <v>0</v>
      </c>
      <c r="H6" s="1">
        <f t="shared" si="5"/>
        <v>2125</v>
      </c>
    </row>
    <row r="7" spans="1:8">
      <c r="A7" s="1" t="s">
        <v>6</v>
      </c>
      <c r="B7" s="1">
        <v>250000</v>
      </c>
      <c r="C7" s="1">
        <f t="shared" si="0"/>
        <v>750</v>
      </c>
      <c r="D7" s="1">
        <f t="shared" si="1"/>
        <v>2750</v>
      </c>
      <c r="E7" s="1">
        <f t="shared" si="2"/>
        <v>300</v>
      </c>
      <c r="F7" s="1">
        <f t="shared" si="3"/>
        <v>1</v>
      </c>
      <c r="G7" s="1">
        <f t="shared" si="4"/>
        <v>500</v>
      </c>
      <c r="H7" s="1">
        <f t="shared" si="5"/>
        <v>4300</v>
      </c>
    </row>
    <row r="8" spans="1:8">
      <c r="A8" s="1" t="s">
        <v>11</v>
      </c>
      <c r="B8" s="1">
        <f>SUM(B2:B7)</f>
        <v>1055000</v>
      </c>
      <c r="C8" s="1">
        <f t="shared" si="0"/>
        <v>750</v>
      </c>
      <c r="D8" s="1">
        <f t="shared" ref="D8:H8" si="6">SUM(D2:D7)</f>
        <v>11605</v>
      </c>
      <c r="E8" s="1">
        <f t="shared" si="6"/>
        <v>900</v>
      </c>
      <c r="F8" s="1">
        <f t="shared" si="6"/>
        <v>1</v>
      </c>
      <c r="G8" s="1"/>
      <c r="H8" s="1">
        <f t="shared" si="6"/>
        <v>17505</v>
      </c>
    </row>
    <row r="9" spans="1:8">
      <c r="A9" s="1"/>
      <c r="B9" s="1"/>
      <c r="C9" s="1"/>
      <c r="D9" s="1"/>
      <c r="E9" s="1"/>
      <c r="F9" s="1"/>
      <c r="G9" s="1"/>
      <c r="H9" s="1"/>
    </row>
    <row r="10" spans="1:8">
      <c r="A10" s="1" t="s">
        <v>12</v>
      </c>
      <c r="B10" s="1">
        <f>MAX(B2:B7)</f>
        <v>250000</v>
      </c>
      <c r="C10" s="1">
        <f t="shared" ref="C10:H10" si="7">MAX(C2:C7)</f>
        <v>750</v>
      </c>
      <c r="D10" s="1">
        <f t="shared" si="7"/>
        <v>2750</v>
      </c>
      <c r="E10" s="1">
        <f t="shared" ref="E10" si="8">MAX(E2:E7)</f>
        <v>300</v>
      </c>
      <c r="F10" s="1"/>
      <c r="G10" s="1"/>
      <c r="H10" s="1">
        <f t="shared" si="7"/>
        <v>4300</v>
      </c>
    </row>
    <row r="11" spans="1:8">
      <c r="A11" s="1" t="s">
        <v>13</v>
      </c>
      <c r="B11" s="1">
        <f>MIN(B2:B7)</f>
        <v>100000</v>
      </c>
      <c r="C11" s="1">
        <f t="shared" ref="C11:H11" si="9">MIN(C2:C7)</f>
        <v>750</v>
      </c>
      <c r="D11" s="1">
        <f t="shared" si="9"/>
        <v>1100</v>
      </c>
      <c r="E11" s="1">
        <f t="shared" ref="E11" si="10">MIN(E2:E7)</f>
        <v>0</v>
      </c>
      <c r="F11" s="1"/>
      <c r="G11" s="1"/>
      <c r="H11" s="1">
        <f t="shared" si="9"/>
        <v>1850</v>
      </c>
    </row>
    <row r="12" spans="1:8">
      <c r="A12" s="1" t="s">
        <v>14</v>
      </c>
      <c r="B12" s="1">
        <f>AVERAGE(B2:B7)</f>
        <v>175833.33333333334</v>
      </c>
      <c r="C12" s="1">
        <f t="shared" ref="C12:H12" si="11">AVERAGE(C2:C7)</f>
        <v>750</v>
      </c>
      <c r="D12" s="1">
        <f t="shared" si="11"/>
        <v>1934.1666666666667</v>
      </c>
      <c r="E12" s="1">
        <f t="shared" ref="E12" si="12">AVERAGE(E2:E7)</f>
        <v>150</v>
      </c>
      <c r="F12" s="1"/>
      <c r="G12" s="1"/>
      <c r="H12" s="1">
        <f t="shared" si="11"/>
        <v>2917.5</v>
      </c>
    </row>
    <row r="14" spans="1:8">
      <c r="A14" s="2">
        <v>1.0999999999999999E-2</v>
      </c>
      <c r="G14" t="s">
        <v>18</v>
      </c>
      <c r="H14" s="1">
        <f>H8</f>
        <v>17505</v>
      </c>
    </row>
    <row r="15" spans="1:8">
      <c r="A15">
        <v>175000</v>
      </c>
      <c r="G15" t="s">
        <v>19</v>
      </c>
      <c r="H15">
        <f>actual!E8</f>
        <v>16550</v>
      </c>
    </row>
    <row r="16" spans="1:8">
      <c r="A16">
        <v>300</v>
      </c>
      <c r="G16" t="s">
        <v>20</v>
      </c>
      <c r="H16" s="1">
        <f>H14-H15</f>
        <v>955</v>
      </c>
    </row>
    <row r="17" spans="1:1">
      <c r="A17">
        <v>500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actual</vt:lpstr>
      <vt:lpstr>actualx</vt:lpstr>
      <vt:lpstr>proposed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2009-10-27T09:59:11Z</dcterms:created>
  <dcterms:modified xsi:type="dcterms:W3CDTF">2009-11-02T14:01:10Z</dcterms:modified>
</cp:coreProperties>
</file>